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rketing\Reports\2019\"/>
    </mc:Choice>
  </mc:AlternateContent>
  <bookViews>
    <workbookView xWindow="0" yWindow="0" windowWidth="28710" windowHeight="120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N12" i="1"/>
  <c r="N13" i="1"/>
  <c r="N14" i="1"/>
  <c r="N15" i="1"/>
  <c r="N10" i="1"/>
  <c r="B6" i="1" l="1"/>
  <c r="N4" i="1" l="1"/>
  <c r="K6" i="1"/>
  <c r="K7" i="1" s="1"/>
  <c r="H6" i="1"/>
  <c r="H7" i="1" s="1"/>
  <c r="E6" i="1"/>
  <c r="E7" i="1" s="1"/>
  <c r="B7" i="1"/>
  <c r="N7" i="1" l="1"/>
  <c r="N6" i="1"/>
  <c r="L16" i="1"/>
  <c r="K16" i="1"/>
  <c r="J16" i="1"/>
  <c r="I16" i="1"/>
  <c r="H16" i="1"/>
  <c r="F16" i="1"/>
  <c r="I17" i="1" l="1"/>
  <c r="I18" i="1" s="1"/>
  <c r="D16" i="1"/>
  <c r="E16" i="1"/>
  <c r="G16" i="1"/>
  <c r="M16" i="1"/>
  <c r="L17" i="1" s="1"/>
  <c r="L18" i="1" s="1"/>
  <c r="C16" i="1"/>
  <c r="B16" i="1"/>
  <c r="N16" i="1" l="1"/>
  <c r="C17" i="1"/>
  <c r="C18" i="1" s="1"/>
  <c r="F17" i="1"/>
  <c r="F18" i="1" s="1"/>
  <c r="N17" i="1" l="1"/>
  <c r="N18" i="1"/>
</calcChain>
</file>

<file path=xl/sharedStrings.xml><?xml version="1.0" encoding="utf-8"?>
<sst xmlns="http://schemas.openxmlformats.org/spreadsheetml/2006/main" count="42" uniqueCount="42">
  <si>
    <t>Dealer Media Plan</t>
  </si>
  <si>
    <t>Print</t>
  </si>
  <si>
    <t>CRM/Direct Marketing</t>
  </si>
  <si>
    <t>Search / Pay-per-click</t>
  </si>
  <si>
    <t>Private Sales / Upgrade Events</t>
  </si>
  <si>
    <t>Total BPV</t>
  </si>
  <si>
    <t>Max Funding /Unit</t>
  </si>
  <si>
    <t>Comments:</t>
  </si>
  <si>
    <t>Area Manager Signature</t>
  </si>
  <si>
    <t>Dealer Signature</t>
  </si>
  <si>
    <t xml:space="preserve">Dated </t>
  </si>
  <si>
    <t>Dealer Co-Op Calendar 2019</t>
  </si>
  <si>
    <t>Total 2019 Spend</t>
  </si>
  <si>
    <t>Broadcast - TV/Radio</t>
  </si>
  <si>
    <t>Paid Social/Display</t>
  </si>
  <si>
    <t>Dealer Name: VW</t>
  </si>
  <si>
    <t>QUARTER 4</t>
  </si>
  <si>
    <t>Dealer Marketing Manager Signature</t>
  </si>
  <si>
    <t>Spend needed for full co-op allocation</t>
  </si>
  <si>
    <t>Eligible Co-op Funds</t>
  </si>
  <si>
    <t>Total Quarterly Spend</t>
  </si>
  <si>
    <t>Total Monthly Spend</t>
  </si>
  <si>
    <t xml:space="preserve">1ST QUARTER </t>
  </si>
  <si>
    <t>2ND QUARTER</t>
  </si>
  <si>
    <t>3RD QUARTER</t>
  </si>
  <si>
    <t>January BPV</t>
  </si>
  <si>
    <t xml:space="preserve"> February BPV</t>
  </si>
  <si>
    <t>March BPV</t>
  </si>
  <si>
    <t>April BPV</t>
  </si>
  <si>
    <t>May BPV</t>
  </si>
  <si>
    <t>June BPV</t>
  </si>
  <si>
    <t>July BPV</t>
  </si>
  <si>
    <t>August BPV</t>
  </si>
  <si>
    <t>September BPV</t>
  </si>
  <si>
    <t>October BPV</t>
  </si>
  <si>
    <t>November BPC</t>
  </si>
  <si>
    <t>December BPV</t>
  </si>
  <si>
    <t>Please send a copy to vwcoop@vw.ca</t>
  </si>
  <si>
    <t>Potential Co-Op Return</t>
  </si>
  <si>
    <t>Total Eligible Co-Op Funds</t>
  </si>
  <si>
    <t>Spend for full allocation</t>
  </si>
  <si>
    <t>Dealer Code:  4993240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</si>
</sst>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ck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4" xfId="0" applyBorder="1"/>
    <xf numFmtId="0" fontId="3" fillId="0" borderId="8" xfId="0" applyFont="1" applyBorder="1" applyAlignment="1">
      <alignment horizontal="center"/>
    </xf>
    <xf numFmtId="0" fontId="0" fillId="0" borderId="9" xfId="0" applyBorder="1"/>
    <xf numFmtId="0" fontId="3" fillId="0" borderId="11" xfId="0" applyFont="1" applyBorder="1"/>
    <xf numFmtId="164" fontId="0" fillId="3" borderId="9" xfId="1" applyNumberFormat="1" applyFont="1" applyFill="1" applyBorder="1"/>
    <xf numFmtId="0" fontId="0" fillId="0" borderId="0" xfId="0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Border="1"/>
    <xf numFmtId="0" fontId="3" fillId="0" borderId="6" xfId="0" applyFont="1" applyBorder="1"/>
    <xf numFmtId="164" fontId="0" fillId="3" borderId="12" xfId="1" applyNumberFormat="1" applyFont="1" applyFill="1" applyBorder="1"/>
    <xf numFmtId="164" fontId="0" fillId="2" borderId="11" xfId="1" applyNumberFormat="1" applyFont="1" applyFill="1" applyBorder="1" applyProtection="1">
      <protection locked="0"/>
    </xf>
    <xf numFmtId="164" fontId="0" fillId="2" borderId="10" xfId="1" applyNumberFormat="1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3" fillId="0" borderId="0" xfId="0" applyFont="1"/>
    <xf numFmtId="164" fontId="0" fillId="3" borderId="3" xfId="1" applyNumberFormat="1" applyFont="1" applyFill="1" applyBorder="1"/>
    <xf numFmtId="0" fontId="3" fillId="0" borderId="11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0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4" fontId="0" fillId="7" borderId="5" xfId="1" applyNumberFormat="1" applyFont="1" applyFill="1" applyBorder="1"/>
    <xf numFmtId="0" fontId="3" fillId="0" borderId="21" xfId="0" applyFont="1" applyBorder="1"/>
    <xf numFmtId="17" fontId="3" fillId="0" borderId="22" xfId="0" quotePrefix="1" applyNumberFormat="1" applyFont="1" applyBorder="1" applyAlignment="1">
      <alignment horizontal="center"/>
    </xf>
    <xf numFmtId="17" fontId="3" fillId="0" borderId="23" xfId="0" quotePrefix="1" applyNumberFormat="1" applyFont="1" applyBorder="1" applyAlignment="1">
      <alignment horizontal="center"/>
    </xf>
    <xf numFmtId="0" fontId="0" fillId="0" borderId="24" xfId="0" applyBorder="1"/>
    <xf numFmtId="0" fontId="0" fillId="0" borderId="13" xfId="0" applyBorder="1" applyProtection="1">
      <protection locked="0"/>
    </xf>
    <xf numFmtId="0" fontId="0" fillId="0" borderId="25" xfId="0" applyBorder="1"/>
    <xf numFmtId="0" fontId="0" fillId="0" borderId="26" xfId="0" applyBorder="1"/>
    <xf numFmtId="0" fontId="0" fillId="6" borderId="27" xfId="0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164" fontId="0" fillId="6" borderId="2" xfId="0" applyNumberFormat="1" applyFill="1" applyBorder="1" applyAlignment="1"/>
    <xf numFmtId="164" fontId="0" fillId="6" borderId="3" xfId="0" applyNumberFormat="1" applyFill="1" applyBorder="1" applyAlignment="1"/>
    <xf numFmtId="164" fontId="0" fillId="6" borderId="29" xfId="0" applyNumberFormat="1" applyFill="1" applyBorder="1" applyAlignment="1">
      <alignment horizontal="center"/>
    </xf>
    <xf numFmtId="164" fontId="0" fillId="6" borderId="30" xfId="0" applyNumberFormat="1" applyFill="1" applyBorder="1" applyAlignment="1">
      <alignment horizontal="center"/>
    </xf>
    <xf numFmtId="164" fontId="0" fillId="6" borderId="31" xfId="0" applyNumberFormat="1" applyFill="1" applyBorder="1" applyAlignment="1">
      <alignment horizontal="center"/>
    </xf>
    <xf numFmtId="164" fontId="0" fillId="6" borderId="32" xfId="0" applyNumberFormat="1" applyFill="1" applyBorder="1" applyAlignment="1">
      <alignment horizontal="right" vertical="center"/>
    </xf>
    <xf numFmtId="164" fontId="0" fillId="6" borderId="33" xfId="0" applyNumberFormat="1" applyFill="1" applyBorder="1" applyAlignment="1">
      <alignment horizontal="right" vertical="center"/>
    </xf>
    <xf numFmtId="164" fontId="0" fillId="6" borderId="34" xfId="0" applyNumberFormat="1" applyFill="1" applyBorder="1" applyAlignment="1">
      <alignment horizontal="right" vertical="center"/>
    </xf>
    <xf numFmtId="164" fontId="0" fillId="6" borderId="32" xfId="0" applyNumberFormat="1" applyFill="1" applyBorder="1" applyAlignment="1"/>
    <xf numFmtId="164" fontId="0" fillId="6" borderId="33" xfId="0" applyNumberFormat="1" applyFill="1" applyBorder="1" applyAlignment="1"/>
    <xf numFmtId="164" fontId="0" fillId="6" borderId="34" xfId="0" applyNumberFormat="1" applyFill="1" applyBorder="1" applyAlignment="1"/>
    <xf numFmtId="0" fontId="0" fillId="0" borderId="35" xfId="0" applyBorder="1"/>
    <xf numFmtId="0" fontId="3" fillId="0" borderId="28" xfId="0" applyFont="1" applyBorder="1"/>
    <xf numFmtId="164" fontId="0" fillId="7" borderId="3" xfId="1" applyNumberFormat="1" applyFont="1" applyFill="1" applyBorder="1"/>
    <xf numFmtId="164" fontId="0" fillId="6" borderId="37" xfId="0" applyNumberFormat="1" applyFill="1" applyBorder="1"/>
    <xf numFmtId="164" fontId="0" fillId="6" borderId="36" xfId="0" applyNumberFormat="1" applyFill="1" applyBorder="1"/>
    <xf numFmtId="0" fontId="3" fillId="0" borderId="14" xfId="0" applyFont="1" applyBorder="1" applyAlignment="1">
      <alignment horizontal="center"/>
    </xf>
    <xf numFmtId="6" fontId="0" fillId="0" borderId="38" xfId="0" applyNumberFormat="1" applyBorder="1" applyAlignment="1">
      <alignment horizontal="center"/>
    </xf>
    <xf numFmtId="0" fontId="3" fillId="0" borderId="39" xfId="0" applyFont="1" applyBorder="1" applyAlignment="1">
      <alignment horizontal="center"/>
    </xf>
    <xf numFmtId="6" fontId="0" fillId="0" borderId="40" xfId="0" applyNumberForma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5" borderId="5" xfId="0" applyFont="1" applyFill="1" applyBorder="1"/>
    <xf numFmtId="6" fontId="0" fillId="5" borderId="4" xfId="0" applyNumberFormat="1" applyFill="1" applyBorder="1" applyAlignment="1">
      <alignment horizontal="center"/>
    </xf>
    <xf numFmtId="6" fontId="0" fillId="5" borderId="0" xfId="0" applyNumberFormat="1" applyFill="1" applyBorder="1" applyAlignment="1">
      <alignment horizontal="center"/>
    </xf>
    <xf numFmtId="6" fontId="0" fillId="5" borderId="5" xfId="0" applyNumberFormat="1" applyFill="1" applyBorder="1" applyAlignment="1">
      <alignment horizontal="center"/>
    </xf>
    <xf numFmtId="6" fontId="0" fillId="5" borderId="0" xfId="0" applyNumberForma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3" borderId="42" xfId="0" applyFill="1" applyBorder="1" applyAlignment="1">
      <alignment horizontal="center"/>
    </xf>
    <xf numFmtId="6" fontId="0" fillId="8" borderId="42" xfId="0" applyNumberForma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6" borderId="6" xfId="0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6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zoomScale="87" workbookViewId="0">
      <selection activeCell="M24" sqref="M24"/>
    </sheetView>
  </sheetViews>
  <sheetFormatPr defaultRowHeight="15" x14ac:dyDescent="0.25"/>
  <cols>
    <col min="1" max="1" width="35.28515625" bestFit="1" customWidth="1"/>
    <col min="2" max="12" width="14.28515625" customWidth="1"/>
    <col min="13" max="13" width="15.28515625" customWidth="1"/>
    <col min="14" max="14" width="16.7109375" customWidth="1"/>
    <col min="15" max="15" width="23.28515625" style="10" bestFit="1" customWidth="1"/>
  </cols>
  <sheetData>
    <row r="1" spans="1:15" ht="19.5" thickBot="1" x14ac:dyDescent="0.35">
      <c r="A1" s="74" t="s">
        <v>11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19.5" thickBot="1" x14ac:dyDescent="0.3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9"/>
      <c r="O2" s="69"/>
    </row>
    <row r="3" spans="1:15" x14ac:dyDescent="0.25">
      <c r="A3" s="4"/>
      <c r="B3" s="71" t="s">
        <v>22</v>
      </c>
      <c r="C3" s="72"/>
      <c r="D3" s="73"/>
      <c r="E3" s="71" t="s">
        <v>23</v>
      </c>
      <c r="F3" s="72"/>
      <c r="G3" s="73"/>
      <c r="H3" s="71" t="s">
        <v>24</v>
      </c>
      <c r="I3" s="72"/>
      <c r="J3" s="73"/>
      <c r="K3" s="71" t="s">
        <v>16</v>
      </c>
      <c r="L3" s="72"/>
      <c r="M3" s="73"/>
      <c r="N3" s="1" t="s">
        <v>5</v>
      </c>
      <c r="O3" s="8" t="s">
        <v>6</v>
      </c>
    </row>
    <row r="4" spans="1:15" x14ac:dyDescent="0.25">
      <c r="A4" s="20" t="s">
        <v>15</v>
      </c>
      <c r="B4" s="23" t="s">
        <v>25</v>
      </c>
      <c r="C4" s="24" t="s">
        <v>26</v>
      </c>
      <c r="D4" s="25" t="s">
        <v>27</v>
      </c>
      <c r="E4" s="23" t="s">
        <v>28</v>
      </c>
      <c r="F4" s="24" t="s">
        <v>29</v>
      </c>
      <c r="G4" s="25" t="s">
        <v>30</v>
      </c>
      <c r="H4" s="23" t="s">
        <v>31</v>
      </c>
      <c r="I4" s="24" t="s">
        <v>32</v>
      </c>
      <c r="J4" s="25" t="s">
        <v>33</v>
      </c>
      <c r="K4" s="23" t="s">
        <v>34</v>
      </c>
      <c r="L4" s="24" t="s">
        <v>35</v>
      </c>
      <c r="M4" s="24" t="s">
        <v>36</v>
      </c>
      <c r="N4" s="67">
        <f>SUM(B5:M5)</f>
        <v>716</v>
      </c>
      <c r="O4" s="68">
        <v>75</v>
      </c>
    </row>
    <row r="5" spans="1:15" ht="15.75" thickBot="1" x14ac:dyDescent="0.3">
      <c r="A5" s="21" t="s">
        <v>41</v>
      </c>
      <c r="B5" s="70">
        <v>43</v>
      </c>
      <c r="C5" s="70">
        <v>36</v>
      </c>
      <c r="D5" s="70">
        <v>60</v>
      </c>
      <c r="E5" s="70">
        <v>60</v>
      </c>
      <c r="F5" s="70">
        <v>76</v>
      </c>
      <c r="G5" s="70">
        <v>74</v>
      </c>
      <c r="H5" s="70">
        <v>69</v>
      </c>
      <c r="I5" s="70">
        <v>77</v>
      </c>
      <c r="J5" s="70">
        <v>65</v>
      </c>
      <c r="K5" s="70">
        <v>62</v>
      </c>
      <c r="L5" s="70">
        <v>55</v>
      </c>
      <c r="M5" s="70">
        <v>39</v>
      </c>
    </row>
    <row r="6" spans="1:15" ht="15.75" thickBot="1" x14ac:dyDescent="0.3">
      <c r="A6" s="22" t="s">
        <v>19</v>
      </c>
      <c r="B6" s="79">
        <f>SUM(B5:D5)*O4</f>
        <v>10425</v>
      </c>
      <c r="C6" s="80"/>
      <c r="D6" s="81"/>
      <c r="E6" s="79">
        <f>SUM(E5:G5)*O4</f>
        <v>15750</v>
      </c>
      <c r="F6" s="80"/>
      <c r="G6" s="81"/>
      <c r="H6" s="79">
        <f>SUM(H5:J5)*O4</f>
        <v>15825</v>
      </c>
      <c r="I6" s="80"/>
      <c r="J6" s="81"/>
      <c r="K6" s="79">
        <f>SUM(K5:M5)*O4</f>
        <v>11700</v>
      </c>
      <c r="L6" s="80"/>
      <c r="M6" s="80"/>
      <c r="N6" s="55">
        <f>SUM(B6:M6)</f>
        <v>53700</v>
      </c>
      <c r="O6" s="56" t="s">
        <v>39</v>
      </c>
    </row>
    <row r="7" spans="1:15" ht="15.75" thickBot="1" x14ac:dyDescent="0.3">
      <c r="A7" s="5" t="s">
        <v>18</v>
      </c>
      <c r="B7" s="76">
        <f>B6*2</f>
        <v>20850</v>
      </c>
      <c r="C7" s="77"/>
      <c r="D7" s="78"/>
      <c r="E7" s="76">
        <f>E6*2</f>
        <v>31500</v>
      </c>
      <c r="F7" s="77"/>
      <c r="G7" s="78"/>
      <c r="H7" s="76">
        <f>H6*2</f>
        <v>31650</v>
      </c>
      <c r="I7" s="77"/>
      <c r="J7" s="78"/>
      <c r="K7" s="76">
        <f>K6*2</f>
        <v>23400</v>
      </c>
      <c r="L7" s="77"/>
      <c r="M7" s="77"/>
      <c r="N7" s="57">
        <f>SUM(B7:M7)</f>
        <v>107400</v>
      </c>
      <c r="O7" s="58" t="s">
        <v>40</v>
      </c>
    </row>
    <row r="8" spans="1:15" ht="15.75" thickBot="1" x14ac:dyDescent="0.3">
      <c r="A8" s="59"/>
      <c r="B8" s="60"/>
      <c r="C8" s="61"/>
      <c r="D8" s="62"/>
      <c r="E8" s="60"/>
      <c r="F8" s="61"/>
      <c r="G8" s="62"/>
      <c r="H8" s="60"/>
      <c r="I8" s="61"/>
      <c r="J8" s="62"/>
      <c r="K8" s="60"/>
      <c r="L8" s="61"/>
      <c r="M8" s="61"/>
      <c r="N8" s="63"/>
      <c r="O8" s="64"/>
    </row>
    <row r="9" spans="1:15" ht="16.5" thickTop="1" thickBot="1" x14ac:dyDescent="0.3">
      <c r="A9" s="27" t="s">
        <v>0</v>
      </c>
      <c r="B9" s="28">
        <v>43466</v>
      </c>
      <c r="C9" s="28">
        <v>43497</v>
      </c>
      <c r="D9" s="29">
        <v>43525</v>
      </c>
      <c r="E9" s="28">
        <v>43556</v>
      </c>
      <c r="F9" s="28">
        <v>43586</v>
      </c>
      <c r="G9" s="28">
        <v>43617</v>
      </c>
      <c r="H9" s="28">
        <v>43647</v>
      </c>
      <c r="I9" s="28">
        <v>43678</v>
      </c>
      <c r="J9" s="28">
        <v>43709</v>
      </c>
      <c r="K9" s="28">
        <v>43739</v>
      </c>
      <c r="L9" s="28">
        <v>43770</v>
      </c>
      <c r="M9" s="28">
        <v>43800</v>
      </c>
      <c r="N9" s="3" t="s">
        <v>12</v>
      </c>
      <c r="O9" s="54" t="s">
        <v>7</v>
      </c>
    </row>
    <row r="10" spans="1:15" x14ac:dyDescent="0.25">
      <c r="A10" s="30" t="s">
        <v>1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26">
        <f>SUM(B10:M10)</f>
        <v>0</v>
      </c>
      <c r="O10" s="31"/>
    </row>
    <row r="11" spans="1:15" x14ac:dyDescent="0.25">
      <c r="A11" s="30" t="s">
        <v>13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26">
        <f t="shared" ref="N11:N15" si="0">SUM(B11:M11)</f>
        <v>0</v>
      </c>
      <c r="O11" s="31"/>
    </row>
    <row r="12" spans="1:15" x14ac:dyDescent="0.25">
      <c r="A12" s="30" t="s">
        <v>2</v>
      </c>
      <c r="B12" s="14"/>
      <c r="C12" s="14"/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26">
        <f t="shared" si="0"/>
        <v>0</v>
      </c>
      <c r="O12" s="31"/>
    </row>
    <row r="13" spans="1:15" x14ac:dyDescent="0.25">
      <c r="A13" s="30" t="s">
        <v>3</v>
      </c>
      <c r="B13" s="14">
        <v>1700</v>
      </c>
      <c r="C13" s="14">
        <v>1800</v>
      </c>
      <c r="D13" s="14">
        <v>2500</v>
      </c>
      <c r="E13" s="14">
        <v>2500</v>
      </c>
      <c r="F13" s="14">
        <v>2500</v>
      </c>
      <c r="G13" s="14">
        <v>2500</v>
      </c>
      <c r="H13" s="14">
        <v>2500</v>
      </c>
      <c r="I13" s="14">
        <v>2500</v>
      </c>
      <c r="J13" s="14">
        <v>2500</v>
      </c>
      <c r="K13" s="14">
        <v>2500</v>
      </c>
      <c r="L13" s="14">
        <v>2500</v>
      </c>
      <c r="M13" s="14">
        <v>1700</v>
      </c>
      <c r="N13" s="26">
        <f t="shared" si="0"/>
        <v>27700</v>
      </c>
      <c r="O13" s="31"/>
    </row>
    <row r="14" spans="1:15" x14ac:dyDescent="0.25">
      <c r="A14" s="30" t="s">
        <v>14</v>
      </c>
      <c r="B14" s="14">
        <v>550</v>
      </c>
      <c r="C14" s="14">
        <v>550</v>
      </c>
      <c r="D14" s="14">
        <v>550</v>
      </c>
      <c r="E14" s="14">
        <v>550</v>
      </c>
      <c r="F14" s="14">
        <v>550</v>
      </c>
      <c r="G14" s="14">
        <v>550</v>
      </c>
      <c r="H14" s="14">
        <v>550</v>
      </c>
      <c r="I14" s="14">
        <v>550</v>
      </c>
      <c r="J14" s="14">
        <v>550</v>
      </c>
      <c r="K14" s="14">
        <v>550</v>
      </c>
      <c r="L14" s="14">
        <v>550</v>
      </c>
      <c r="M14" s="14">
        <v>550</v>
      </c>
      <c r="N14" s="26">
        <f t="shared" si="0"/>
        <v>6600</v>
      </c>
      <c r="O14" s="31"/>
    </row>
    <row r="15" spans="1:15" ht="15.75" thickBot="1" x14ac:dyDescent="0.3">
      <c r="A15" s="32" t="s">
        <v>4</v>
      </c>
      <c r="B15" s="15">
        <v>0</v>
      </c>
      <c r="C15" s="15">
        <v>11500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26">
        <f t="shared" si="0"/>
        <v>11500</v>
      </c>
      <c r="O15" s="31"/>
    </row>
    <row r="16" spans="1:15" ht="15.75" thickBot="1" x14ac:dyDescent="0.3">
      <c r="A16" s="33" t="s">
        <v>21</v>
      </c>
      <c r="B16" s="6">
        <f>SUM(B10:B15)</f>
        <v>2250</v>
      </c>
      <c r="C16" s="6">
        <f>SUM(C10:C15)</f>
        <v>13850</v>
      </c>
      <c r="D16" s="19">
        <f t="shared" ref="D16:M16" si="1">SUM(D10:D15)</f>
        <v>3050</v>
      </c>
      <c r="E16" s="6">
        <f t="shared" si="1"/>
        <v>3050</v>
      </c>
      <c r="F16" s="6">
        <f t="shared" ref="F16" si="2">SUM(F10:F15)</f>
        <v>3050</v>
      </c>
      <c r="G16" s="6">
        <f t="shared" si="1"/>
        <v>3050</v>
      </c>
      <c r="H16" s="13">
        <f t="shared" ref="H16:I16" si="3">SUM(H10:H15)</f>
        <v>3050</v>
      </c>
      <c r="I16" s="13">
        <f t="shared" si="3"/>
        <v>3050</v>
      </c>
      <c r="J16" s="13">
        <f t="shared" ref="J16:K16" si="4">SUM(J10:J15)</f>
        <v>3050</v>
      </c>
      <c r="K16" s="13">
        <f t="shared" si="4"/>
        <v>3050</v>
      </c>
      <c r="L16" s="13">
        <f t="shared" ref="L16" si="5">SUM(L10:L15)</f>
        <v>3050</v>
      </c>
      <c r="M16" s="13">
        <f t="shared" si="1"/>
        <v>2250</v>
      </c>
      <c r="N16" s="51">
        <f>SUM(B16:M16)</f>
        <v>45800</v>
      </c>
      <c r="O16" s="31"/>
    </row>
    <row r="17" spans="1:15" ht="15.75" thickBot="1" x14ac:dyDescent="0.3">
      <c r="A17" s="49" t="s">
        <v>20</v>
      </c>
      <c r="B17" s="43"/>
      <c r="C17" s="44">
        <f>SUM(B16:D16)</f>
        <v>19150</v>
      </c>
      <c r="D17" s="45"/>
      <c r="E17" s="46"/>
      <c r="F17" s="47">
        <f>SUM(E16:G16)</f>
        <v>9150</v>
      </c>
      <c r="G17" s="48"/>
      <c r="H17" s="38"/>
      <c r="I17" s="38">
        <f>SUM(H16:J16)</f>
        <v>9150</v>
      </c>
      <c r="J17" s="39"/>
      <c r="K17" s="38"/>
      <c r="L17" s="38">
        <f>SUM(K16:M16)</f>
        <v>8350</v>
      </c>
      <c r="M17" s="38"/>
      <c r="N17" s="53">
        <f>SUM(C17,F17,I17,L17)</f>
        <v>45800</v>
      </c>
      <c r="O17" s="34"/>
    </row>
    <row r="18" spans="1:15" ht="16.5" thickTop="1" thickBot="1" x14ac:dyDescent="0.3">
      <c r="A18" s="50" t="s">
        <v>38</v>
      </c>
      <c r="B18" s="40"/>
      <c r="C18" s="41">
        <f>IF(C17/2&gt;B6,B6,C17/2)</f>
        <v>9575</v>
      </c>
      <c r="D18" s="42"/>
      <c r="E18" s="40"/>
      <c r="F18" s="41">
        <f>IF(F17/2&gt;E6,E6,F17/2)</f>
        <v>4575</v>
      </c>
      <c r="G18" s="42"/>
      <c r="H18" s="40"/>
      <c r="I18" s="41">
        <f>IF(I17/2&gt;H6,H6,I17/2)</f>
        <v>4575</v>
      </c>
      <c r="J18" s="42"/>
      <c r="K18" s="41"/>
      <c r="L18" s="41">
        <f>IF(L17/2&gt;K6,K6,L17/2)</f>
        <v>4175</v>
      </c>
      <c r="M18" s="41"/>
      <c r="N18" s="52">
        <f>SUM(C18,F18,I18,L18)</f>
        <v>22900</v>
      </c>
      <c r="O18" s="37"/>
    </row>
    <row r="19" spans="1:15" x14ac:dyDescent="0.25">
      <c r="A19" s="7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7"/>
    </row>
    <row r="20" spans="1:15" x14ac:dyDescent="0.25">
      <c r="A20" s="2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9"/>
    </row>
    <row r="21" spans="1:15" ht="15.75" thickBot="1" x14ac:dyDescent="0.3">
      <c r="A21" s="12" t="s">
        <v>8</v>
      </c>
      <c r="B21" s="16"/>
      <c r="C21" s="16"/>
      <c r="D21" s="11" t="s">
        <v>9</v>
      </c>
      <c r="E21" s="16"/>
      <c r="F21" s="16"/>
      <c r="G21" s="16"/>
      <c r="H21" s="16"/>
      <c r="I21" s="16"/>
      <c r="J21" s="16"/>
      <c r="K21" s="16"/>
      <c r="L21" s="16"/>
      <c r="M21" s="11" t="s">
        <v>10</v>
      </c>
      <c r="N21" s="16"/>
      <c r="O21" s="17"/>
    </row>
    <row r="24" spans="1:15" x14ac:dyDescent="0.25">
      <c r="A24" t="s">
        <v>37</v>
      </c>
    </row>
    <row r="28" spans="1:15" x14ac:dyDescent="0.25">
      <c r="A28" s="18" t="s">
        <v>17</v>
      </c>
    </row>
  </sheetData>
  <sheetProtection algorithmName="SHA-512" hashValue="zJB8IayGgUf13Q6X7Yk68pQEtq/dR9W2i26mCv//A0bOCFQhE78ct7rCJBM8CmB/Zw4YMICxl/Gy7FnkcSmdfg==" saltValue="kbiWMCEoQAtFAZDTG8zMdA==" spinCount="100000" sheet="1" objects="1" scenarios="1"/>
  <mergeCells count="13">
    <mergeCell ref="E7:G7"/>
    <mergeCell ref="B7:D7"/>
    <mergeCell ref="H7:J7"/>
    <mergeCell ref="K7:M7"/>
    <mergeCell ref="B6:D6"/>
    <mergeCell ref="E6:G6"/>
    <mergeCell ref="H6:J6"/>
    <mergeCell ref="K6:M6"/>
    <mergeCell ref="B3:D3"/>
    <mergeCell ref="E3:G3"/>
    <mergeCell ref="H3:J3"/>
    <mergeCell ref="K3:M3"/>
    <mergeCell ref="A1:O1"/>
  </mergeCells>
  <pageMargins left="0.7" right="0.7" top="0.75" bottom="0.75" header="0.3" footer="0.3"/>
  <pageSetup scale="67" orientation="landscape" verticalDpi="4294967293" r:id="rId1"/>
  <ignoredErrors>
    <ignoredError sqref="H6 E6 K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Volkswagen Group of America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Hodges, Jonathan</dc:creator>
  <cp:lastModifiedBy>Miguel Todaro</cp:lastModifiedBy>
  <cp:lastPrinted>2017-02-01T13:11:49Z</cp:lastPrinted>
  <dcterms:created xsi:type="dcterms:W3CDTF">2017-01-30T18:39:13Z</dcterms:created>
  <dcterms:modified xsi:type="dcterms:W3CDTF">2019-02-26T15:43:57Z</dcterms:modified>
  <cp:contentStatus/>
</cp:coreProperties>
</file>